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琼中考核招聘面试成绩（排名）" sheetId="1" r:id="rId1"/>
  </sheets>
  <definedNames>
    <definedName name="_xlnm._FilterDatabase" localSheetId="0" hidden="1">'琼中考核招聘面试成绩（排名）'!$A$2:$C$88</definedName>
  </definedNames>
  <calcPr fullCalcOnLoad="1"/>
</workbook>
</file>

<file path=xl/sharedStrings.xml><?xml version="1.0" encoding="utf-8"?>
<sst xmlns="http://schemas.openxmlformats.org/spreadsheetml/2006/main" count="35" uniqueCount="8">
  <si>
    <t>琼中黎族苗族自治县2021年公开面向省外高校设点考核招聘事业单位工作人员面试成绩及排名</t>
  </si>
  <si>
    <t>序号</t>
  </si>
  <si>
    <t>姓名</t>
  </si>
  <si>
    <t>面试成绩</t>
  </si>
  <si>
    <t>排名</t>
  </si>
  <si>
    <t>备注</t>
  </si>
  <si>
    <t>弃考</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</si>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</sst>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9">
    <font>
      <sz val="11"/>
      <color theme="1"/>
      <name val="Calibri"/>
      <family val="0"/>
    </font>
    <font>
      <sz val="11"/>
      <name val="宋体"/>
      <family val="0"/>
    </font>
    <font>
      <sz val="10"/>
      <color indexed="8"/>
      <name val="宋体"/>
      <family val="0"/>
    </font>
    <font>
      <sz val="20"/>
      <color indexed="8"/>
      <name val="宋体"/>
      <family val="0"/>
    </font>
    <font>
      <sz val="14"/>
      <color indexed="8"/>
      <name val="仿宋"/>
      <family val="3"/>
    </font>
    <font>
      <sz val="14"/>
      <color indexed="8"/>
      <name val="宋体"/>
      <family val="0"/>
    </font>
    <font>
      <sz val="14"/>
      <name val="仿宋"/>
      <family val="3"/>
    </font>
    <font>
      <sz val="11"/>
      <color indexed="17"/>
      <name val="宋体"/>
      <family val="0"/>
    </font>
    <font>
      <u val="single"/>
      <sz val="11"/>
      <color indexed="12"/>
      <name val="宋体"/>
      <family val="0"/>
    </font>
    <font>
      <sz val="11"/>
      <color indexed="62"/>
      <name val="宋体"/>
      <family val="0"/>
    </font>
    <font>
      <sz val="11"/>
      <color indexed="9"/>
      <name val="宋体"/>
      <family val="0"/>
    </font>
    <font>
      <b/>
      <sz val="11"/>
      <color indexed="54"/>
      <name val="宋体"/>
      <family val="0"/>
    </font>
    <font>
      <sz val="12"/>
      <name val="宋体"/>
      <family val="0"/>
    </font>
    <font>
      <b/>
      <sz val="11"/>
      <color indexed="63"/>
      <name val="宋体"/>
      <family val="0"/>
    </font>
    <font>
      <b/>
      <sz val="18"/>
      <color indexed="54"/>
      <name val="宋体"/>
      <family val="0"/>
    </font>
    <font>
      <sz val="11"/>
      <color indexed="16"/>
      <name val="宋体"/>
      <family val="0"/>
    </font>
    <font>
      <u val="single"/>
      <sz val="11"/>
      <color indexed="20"/>
      <name val="宋体"/>
      <family val="0"/>
    </font>
    <font>
      <b/>
      <sz val="11"/>
      <color indexed="5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Calibri"/>
      <family val="0"/>
    </font>
    <font>
      <sz val="14"/>
      <color theme="1"/>
      <name val="仿宋"/>
      <family val="3"/>
    </font>
    <font>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2" fillId="0" borderId="0">
      <alignment vertical="center"/>
      <protection/>
    </xf>
  </cellStyleXfs>
  <cellXfs count="16">
    <xf numFmtId="0" fontId="0" fillId="0" borderId="0" xfId="0" applyFont="1" applyAlignment="1">
      <alignment vertical="center"/>
    </xf>
    <xf numFmtId="0" fontId="0" fillId="0" borderId="0" xfId="0" applyAlignment="1">
      <alignment vertical="center" wrapText="1"/>
    </xf>
    <xf numFmtId="0" fontId="45" fillId="0" borderId="0" xfId="0" applyFont="1" applyAlignment="1">
      <alignment horizontal="center" vertical="center"/>
    </xf>
    <xf numFmtId="176" fontId="0" fillId="0" borderId="0" xfId="0" applyNumberFormat="1" applyAlignment="1">
      <alignment vertical="center"/>
    </xf>
    <xf numFmtId="0" fontId="46" fillId="0" borderId="0" xfId="0" applyFont="1" applyAlignment="1">
      <alignment horizontal="center" vertical="center" wrapText="1"/>
    </xf>
    <xf numFmtId="0" fontId="47" fillId="0" borderId="9" xfId="0" applyFont="1" applyBorder="1" applyAlignment="1">
      <alignment horizontal="center" vertical="center" wrapText="1"/>
    </xf>
    <xf numFmtId="176" fontId="47" fillId="0" borderId="9" xfId="0" applyNumberFormat="1"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Border="1" applyAlignment="1">
      <alignment horizontal="center" vertical="center"/>
    </xf>
    <xf numFmtId="176" fontId="48" fillId="0" borderId="9" xfId="0" applyNumberFormat="1" applyFont="1" applyBorder="1" applyAlignment="1">
      <alignment horizontal="center" vertical="center"/>
    </xf>
    <xf numFmtId="0" fontId="0" fillId="0" borderId="9" xfId="0" applyBorder="1" applyAlignment="1">
      <alignment vertical="center"/>
    </xf>
    <xf numFmtId="0" fontId="47"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6" fillId="0" borderId="9" xfId="0" applyFont="1" applyBorder="1" applyAlignment="1">
      <alignment horizontal="center" vertical="center"/>
    </xf>
    <xf numFmtId="176" fontId="48" fillId="0" borderId="9" xfId="0" applyNumberFormat="1" applyFont="1" applyBorder="1" applyAlignment="1">
      <alignment horizontal="center" vertical="center"/>
    </xf>
    <xf numFmtId="176" fontId="48" fillId="0" borderId="9"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定稿"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8"/>
  <sheetViews>
    <sheetView tabSelected="1" workbookViewId="0" topLeftCell="A73">
      <selection activeCell="I92" sqref="I92"/>
    </sheetView>
  </sheetViews>
  <sheetFormatPr defaultColWidth="9.00390625" defaultRowHeight="15"/>
  <cols>
    <col min="1" max="1" width="12.00390625" style="2" customWidth="1"/>
    <col min="2" max="2" width="21.28125" style="2" customWidth="1"/>
    <col min="3" max="3" width="21.28125" style="3" customWidth="1"/>
    <col min="4" max="4" width="16.421875" style="0" customWidth="1"/>
    <col min="5" max="5" width="12.140625" style="0" customWidth="1"/>
  </cols>
  <sheetData>
    <row r="1" spans="1:5" ht="75.75" customHeight="1">
      <c r="A1" s="4" t="s">
        <v>0</v>
      </c>
      <c r="B1" s="4"/>
      <c r="C1" s="4"/>
      <c r="D1" s="4"/>
      <c r="E1" s="4"/>
    </row>
    <row r="2" spans="1:5" s="1" customFormat="1" ht="25.5" customHeight="1">
      <c r="A2" s="5" t="s">
        <v>1</v>
      </c>
      <c r="B2" s="5" t="s">
        <v>2</v>
      </c>
      <c r="C2" s="6" t="s">
        <v>3</v>
      </c>
      <c r="D2" s="5" t="s">
        <v>4</v>
      </c>
      <c r="E2" s="5" t="s">
        <v>5</v>
      </c>
    </row>
    <row r="3" spans="1:5" ht="21" customHeight="1">
      <c r="A3" s="7">
        <v>1</v>
      </c>
      <c r="B3" s="8" t="str">
        <f>"张哲瑞"</f>
        <v>张哲瑞</v>
      </c>
      <c r="C3" s="9">
        <v>82.06</v>
      </c>
      <c r="D3" s="5">
        <v>1</v>
      </c>
      <c r="E3" s="10"/>
    </row>
    <row r="4" spans="1:5" ht="21" customHeight="1">
      <c r="A4" s="7">
        <v>2</v>
      </c>
      <c r="B4" s="8" t="str">
        <f>"周司珊"</f>
        <v>周司珊</v>
      </c>
      <c r="C4" s="9">
        <v>79.46</v>
      </c>
      <c r="D4" s="5">
        <v>2</v>
      </c>
      <c r="E4" s="10"/>
    </row>
    <row r="5" spans="1:5" ht="21" customHeight="1">
      <c r="A5" s="7">
        <v>3</v>
      </c>
      <c r="B5" s="8" t="str">
        <f>"李飞"</f>
        <v>李飞</v>
      </c>
      <c r="C5" s="9">
        <v>78.66</v>
      </c>
      <c r="D5" s="5">
        <v>3</v>
      </c>
      <c r="E5" s="10"/>
    </row>
    <row r="6" spans="1:5" ht="21" customHeight="1">
      <c r="A6" s="7">
        <v>4</v>
      </c>
      <c r="B6" s="8" t="str">
        <f>"王小凤"</f>
        <v>王小凤</v>
      </c>
      <c r="C6" s="9">
        <v>77.46</v>
      </c>
      <c r="D6" s="5">
        <v>4</v>
      </c>
      <c r="E6" s="10"/>
    </row>
    <row r="7" spans="1:5" ht="21" customHeight="1">
      <c r="A7" s="7">
        <v>5</v>
      </c>
      <c r="B7" s="8" t="str">
        <f>"李心笛"</f>
        <v>李心笛</v>
      </c>
      <c r="C7" s="9">
        <v>75.5</v>
      </c>
      <c r="D7" s="5">
        <v>5</v>
      </c>
      <c r="E7" s="10"/>
    </row>
    <row r="8" spans="1:5" ht="21" customHeight="1">
      <c r="A8" s="7">
        <v>6</v>
      </c>
      <c r="B8" s="8" t="str">
        <f>"莫柏"</f>
        <v>莫柏</v>
      </c>
      <c r="C8" s="9">
        <v>75.26</v>
      </c>
      <c r="D8" s="5">
        <v>6</v>
      </c>
      <c r="E8" s="10"/>
    </row>
    <row r="9" spans="1:5" ht="21" customHeight="1">
      <c r="A9" s="7">
        <v>7</v>
      </c>
      <c r="B9" s="8" t="str">
        <f>"许高铭"</f>
        <v>许高铭</v>
      </c>
      <c r="C9" s="9">
        <v>74.2</v>
      </c>
      <c r="D9" s="5">
        <v>7</v>
      </c>
      <c r="E9" s="10"/>
    </row>
    <row r="10" spans="1:5" ht="21" customHeight="1">
      <c r="A10" s="7">
        <v>8</v>
      </c>
      <c r="B10" s="11" t="str">
        <f>"高立峰"</f>
        <v>高立峰</v>
      </c>
      <c r="C10" s="9">
        <v>73.7</v>
      </c>
      <c r="D10" s="5">
        <v>8</v>
      </c>
      <c r="E10" s="10"/>
    </row>
    <row r="11" spans="1:5" ht="21" customHeight="1">
      <c r="A11" s="7">
        <v>9</v>
      </c>
      <c r="B11" s="8" t="str">
        <f>"李晨"</f>
        <v>李晨</v>
      </c>
      <c r="C11" s="9">
        <v>73.3</v>
      </c>
      <c r="D11" s="5">
        <v>9</v>
      </c>
      <c r="E11" s="10"/>
    </row>
    <row r="12" spans="1:5" ht="21" customHeight="1">
      <c r="A12" s="7">
        <v>10</v>
      </c>
      <c r="B12" s="8" t="str">
        <f>"张鑫"</f>
        <v>张鑫</v>
      </c>
      <c r="C12" s="9">
        <v>72.8</v>
      </c>
      <c r="D12" s="5">
        <v>10</v>
      </c>
      <c r="E12" s="10"/>
    </row>
    <row r="13" spans="1:5" ht="21" customHeight="1">
      <c r="A13" s="7">
        <v>11</v>
      </c>
      <c r="B13" s="8" t="str">
        <f>"黄成龙"</f>
        <v>黄成龙</v>
      </c>
      <c r="C13" s="9">
        <v>72.56</v>
      </c>
      <c r="D13" s="5">
        <v>11</v>
      </c>
      <c r="E13" s="10"/>
    </row>
    <row r="14" spans="1:5" ht="21" customHeight="1">
      <c r="A14" s="7">
        <v>12</v>
      </c>
      <c r="B14" s="8" t="str">
        <f>"钱煦"</f>
        <v>钱煦</v>
      </c>
      <c r="C14" s="9">
        <v>72.5</v>
      </c>
      <c r="D14" s="5">
        <v>12</v>
      </c>
      <c r="E14" s="10"/>
    </row>
    <row r="15" spans="1:5" ht="21" customHeight="1">
      <c r="A15" s="7">
        <v>13</v>
      </c>
      <c r="B15" s="8" t="str">
        <f>"陈友珍"</f>
        <v>陈友珍</v>
      </c>
      <c r="C15" s="9">
        <v>72.1</v>
      </c>
      <c r="D15" s="5">
        <v>13</v>
      </c>
      <c r="E15" s="10"/>
    </row>
    <row r="16" spans="1:5" ht="21" customHeight="1">
      <c r="A16" s="7">
        <v>14</v>
      </c>
      <c r="B16" s="8" t="str">
        <f>"唐洁"</f>
        <v>唐洁</v>
      </c>
      <c r="C16" s="9">
        <v>72.06</v>
      </c>
      <c r="D16" s="5">
        <v>14</v>
      </c>
      <c r="E16" s="10"/>
    </row>
    <row r="17" spans="1:5" ht="21" customHeight="1">
      <c r="A17" s="7">
        <v>15</v>
      </c>
      <c r="B17" s="8" t="str">
        <f>"陈琼远"</f>
        <v>陈琼远</v>
      </c>
      <c r="C17" s="9">
        <v>71.92</v>
      </c>
      <c r="D17" s="5">
        <v>15</v>
      </c>
      <c r="E17" s="10"/>
    </row>
    <row r="18" spans="1:5" ht="21" customHeight="1">
      <c r="A18" s="7">
        <v>16</v>
      </c>
      <c r="B18" s="8" t="str">
        <f>"郑智"</f>
        <v>郑智</v>
      </c>
      <c r="C18" s="9">
        <v>71.54</v>
      </c>
      <c r="D18" s="5">
        <v>16</v>
      </c>
      <c r="E18" s="10"/>
    </row>
    <row r="19" spans="1:5" ht="21" customHeight="1">
      <c r="A19" s="7">
        <v>17</v>
      </c>
      <c r="B19" s="8" t="str">
        <f>"冯子峻"</f>
        <v>冯子峻</v>
      </c>
      <c r="C19" s="9">
        <v>71.12</v>
      </c>
      <c r="D19" s="5">
        <v>17</v>
      </c>
      <c r="E19" s="10"/>
    </row>
    <row r="20" spans="1:5" ht="21" customHeight="1">
      <c r="A20" s="7">
        <v>18</v>
      </c>
      <c r="B20" s="8" t="str">
        <f>"吴莉君"</f>
        <v>吴莉君</v>
      </c>
      <c r="C20" s="9">
        <v>70.9</v>
      </c>
      <c r="D20" s="5">
        <v>18</v>
      </c>
      <c r="E20" s="10"/>
    </row>
    <row r="21" spans="1:5" ht="21" customHeight="1">
      <c r="A21" s="7">
        <v>19</v>
      </c>
      <c r="B21" s="8" t="str">
        <f>"赵亮"</f>
        <v>赵亮</v>
      </c>
      <c r="C21" s="9">
        <v>69.86</v>
      </c>
      <c r="D21" s="5">
        <v>19</v>
      </c>
      <c r="E21" s="10"/>
    </row>
    <row r="22" spans="1:5" ht="21" customHeight="1">
      <c r="A22" s="7">
        <v>20</v>
      </c>
      <c r="B22" s="8" t="str">
        <f>"扶艳萍"</f>
        <v>扶艳萍</v>
      </c>
      <c r="C22" s="9">
        <v>69.86</v>
      </c>
      <c r="D22" s="5">
        <v>19</v>
      </c>
      <c r="E22" s="10"/>
    </row>
    <row r="23" spans="1:5" ht="21" customHeight="1">
      <c r="A23" s="7">
        <v>21</v>
      </c>
      <c r="B23" s="8" t="str">
        <f>"项晓松"</f>
        <v>项晓松</v>
      </c>
      <c r="C23" s="9">
        <v>69.7</v>
      </c>
      <c r="D23" s="5">
        <v>21</v>
      </c>
      <c r="E23" s="10"/>
    </row>
    <row r="24" spans="1:5" ht="21" customHeight="1">
      <c r="A24" s="7">
        <v>22</v>
      </c>
      <c r="B24" s="8" t="str">
        <f>"邱乐乐"</f>
        <v>邱乐乐</v>
      </c>
      <c r="C24" s="9">
        <v>69.64</v>
      </c>
      <c r="D24" s="5">
        <v>22</v>
      </c>
      <c r="E24" s="10"/>
    </row>
    <row r="25" spans="1:5" ht="21" customHeight="1">
      <c r="A25" s="7">
        <v>23</v>
      </c>
      <c r="B25" s="8" t="str">
        <f>"陈达芬"</f>
        <v>陈达芬</v>
      </c>
      <c r="C25" s="9">
        <v>69.6</v>
      </c>
      <c r="D25" s="5">
        <v>23</v>
      </c>
      <c r="E25" s="5"/>
    </row>
    <row r="26" spans="1:5" ht="21" customHeight="1">
      <c r="A26" s="7">
        <v>24</v>
      </c>
      <c r="B26" s="8" t="str">
        <f>"董方"</f>
        <v>董方</v>
      </c>
      <c r="C26" s="9">
        <v>69.4</v>
      </c>
      <c r="D26" s="5">
        <v>24</v>
      </c>
      <c r="E26" s="5"/>
    </row>
    <row r="27" spans="1:5" ht="21" customHeight="1">
      <c r="A27" s="7">
        <v>25</v>
      </c>
      <c r="B27" s="8" t="str">
        <f>"李新瑶"</f>
        <v>李新瑶</v>
      </c>
      <c r="C27" s="9">
        <v>68.84</v>
      </c>
      <c r="D27" s="5">
        <v>25</v>
      </c>
      <c r="E27" s="5"/>
    </row>
    <row r="28" spans="1:5" ht="21" customHeight="1">
      <c r="A28" s="7">
        <v>26</v>
      </c>
      <c r="B28" s="8" t="str">
        <f>"刘琪"</f>
        <v>刘琪</v>
      </c>
      <c r="C28" s="9">
        <v>68.8</v>
      </c>
      <c r="D28" s="5">
        <v>26</v>
      </c>
      <c r="E28" s="5"/>
    </row>
    <row r="29" spans="1:5" ht="21" customHeight="1">
      <c r="A29" s="7">
        <v>27</v>
      </c>
      <c r="B29" s="8" t="str">
        <f>"陈仁中"</f>
        <v>陈仁中</v>
      </c>
      <c r="C29" s="9">
        <v>68.3</v>
      </c>
      <c r="D29" s="5">
        <v>27</v>
      </c>
      <c r="E29" s="5"/>
    </row>
    <row r="30" spans="1:5" ht="21" customHeight="1">
      <c r="A30" s="7">
        <v>28</v>
      </c>
      <c r="B30" s="8" t="str">
        <f>"郑丽君"</f>
        <v>郑丽君</v>
      </c>
      <c r="C30" s="9">
        <v>68.28</v>
      </c>
      <c r="D30" s="5">
        <v>28</v>
      </c>
      <c r="E30" s="5"/>
    </row>
    <row r="31" spans="1:5" ht="21" customHeight="1">
      <c r="A31" s="7">
        <v>29</v>
      </c>
      <c r="B31" s="8" t="str">
        <f>"刘华容"</f>
        <v>刘华容</v>
      </c>
      <c r="C31" s="9">
        <v>68.2</v>
      </c>
      <c r="D31" s="5">
        <v>29</v>
      </c>
      <c r="E31" s="5"/>
    </row>
    <row r="32" spans="1:5" ht="21" customHeight="1">
      <c r="A32" s="7">
        <v>30</v>
      </c>
      <c r="B32" s="8" t="str">
        <f>"魏强"</f>
        <v>魏强</v>
      </c>
      <c r="C32" s="9">
        <v>68.12</v>
      </c>
      <c r="D32" s="5">
        <v>30</v>
      </c>
      <c r="E32" s="5"/>
    </row>
    <row r="33" spans="1:5" ht="21" customHeight="1">
      <c r="A33" s="7">
        <v>31</v>
      </c>
      <c r="B33" s="8" t="str">
        <f>"张秋娟"</f>
        <v>张秋娟</v>
      </c>
      <c r="C33" s="9">
        <v>67.8</v>
      </c>
      <c r="D33" s="5">
        <v>31</v>
      </c>
      <c r="E33" s="5"/>
    </row>
    <row r="34" spans="1:5" ht="21" customHeight="1">
      <c r="A34" s="7">
        <v>32</v>
      </c>
      <c r="B34" s="8" t="str">
        <f>"羊德起"</f>
        <v>羊德起</v>
      </c>
      <c r="C34" s="9">
        <v>67.8</v>
      </c>
      <c r="D34" s="5">
        <v>31</v>
      </c>
      <c r="E34" s="5"/>
    </row>
    <row r="35" spans="1:5" ht="21" customHeight="1">
      <c r="A35" s="7">
        <v>33</v>
      </c>
      <c r="B35" s="8" t="str">
        <f>"程鹤楠"</f>
        <v>程鹤楠</v>
      </c>
      <c r="C35" s="9">
        <v>67.8</v>
      </c>
      <c r="D35" s="5">
        <v>31</v>
      </c>
      <c r="E35" s="5"/>
    </row>
    <row r="36" spans="1:5" ht="21" customHeight="1">
      <c r="A36" s="7">
        <v>34</v>
      </c>
      <c r="B36" s="8" t="str">
        <f>"王怡欢"</f>
        <v>王怡欢</v>
      </c>
      <c r="C36" s="9">
        <v>67.48</v>
      </c>
      <c r="D36" s="5">
        <v>34</v>
      </c>
      <c r="E36" s="5"/>
    </row>
    <row r="37" spans="1:5" ht="21" customHeight="1">
      <c r="A37" s="7">
        <v>35</v>
      </c>
      <c r="B37" s="8" t="str">
        <f>"高冠斌"</f>
        <v>高冠斌</v>
      </c>
      <c r="C37" s="9">
        <v>67.48</v>
      </c>
      <c r="D37" s="5">
        <v>34</v>
      </c>
      <c r="E37" s="5"/>
    </row>
    <row r="38" spans="1:5" ht="21" customHeight="1">
      <c r="A38" s="7">
        <v>36</v>
      </c>
      <c r="B38" s="8" t="str">
        <f>"杨利红"</f>
        <v>杨利红</v>
      </c>
      <c r="C38" s="9">
        <v>67.36</v>
      </c>
      <c r="D38" s="5">
        <v>36</v>
      </c>
      <c r="E38" s="5"/>
    </row>
    <row r="39" spans="1:5" ht="21" customHeight="1">
      <c r="A39" s="7">
        <v>37</v>
      </c>
      <c r="B39" s="8" t="str">
        <f>"梁峻玮"</f>
        <v>梁峻玮</v>
      </c>
      <c r="C39" s="9">
        <v>67.22</v>
      </c>
      <c r="D39" s="5">
        <v>37</v>
      </c>
      <c r="E39" s="5"/>
    </row>
    <row r="40" spans="1:5" ht="21" customHeight="1">
      <c r="A40" s="7">
        <v>38</v>
      </c>
      <c r="B40" s="8" t="str">
        <f>"成利"</f>
        <v>成利</v>
      </c>
      <c r="C40" s="9">
        <v>67.1</v>
      </c>
      <c r="D40" s="5">
        <v>38</v>
      </c>
      <c r="E40" s="5"/>
    </row>
    <row r="41" spans="1:5" ht="21" customHeight="1">
      <c r="A41" s="7">
        <v>39</v>
      </c>
      <c r="B41" s="8" t="str">
        <f>"莫仙姬"</f>
        <v>莫仙姬</v>
      </c>
      <c r="C41" s="9">
        <v>66.3</v>
      </c>
      <c r="D41" s="5">
        <v>39</v>
      </c>
      <c r="E41" s="5"/>
    </row>
    <row r="42" spans="1:5" ht="21" customHeight="1">
      <c r="A42" s="7">
        <v>40</v>
      </c>
      <c r="B42" s="8" t="str">
        <f>"林映春"</f>
        <v>林映春</v>
      </c>
      <c r="C42" s="9">
        <v>66.16</v>
      </c>
      <c r="D42" s="5">
        <v>40</v>
      </c>
      <c r="E42" s="5"/>
    </row>
    <row r="43" spans="1:5" ht="21" customHeight="1">
      <c r="A43" s="7">
        <v>41</v>
      </c>
      <c r="B43" s="8" t="str">
        <f>"刘晓欢"</f>
        <v>刘晓欢</v>
      </c>
      <c r="C43" s="12">
        <v>66.12</v>
      </c>
      <c r="D43" s="5">
        <v>41</v>
      </c>
      <c r="E43" s="5"/>
    </row>
    <row r="44" spans="1:5" ht="21" customHeight="1">
      <c r="A44" s="7">
        <v>42</v>
      </c>
      <c r="B44" s="8" t="str">
        <f>"卢塘飞"</f>
        <v>卢塘飞</v>
      </c>
      <c r="C44" s="9">
        <v>65.76</v>
      </c>
      <c r="D44" s="5">
        <v>42</v>
      </c>
      <c r="E44" s="5"/>
    </row>
    <row r="45" spans="1:5" ht="21" customHeight="1">
      <c r="A45" s="7">
        <v>43</v>
      </c>
      <c r="B45" s="8" t="str">
        <f>"李重阳"</f>
        <v>李重阳</v>
      </c>
      <c r="C45" s="9">
        <v>65.34</v>
      </c>
      <c r="D45" s="5">
        <v>43</v>
      </c>
      <c r="E45" s="5"/>
    </row>
    <row r="46" spans="1:5" ht="21" customHeight="1">
      <c r="A46" s="7">
        <v>44</v>
      </c>
      <c r="B46" s="8" t="str">
        <f>"王丽怡"</f>
        <v>王丽怡</v>
      </c>
      <c r="C46" s="9">
        <v>64.6</v>
      </c>
      <c r="D46" s="5">
        <v>44</v>
      </c>
      <c r="E46" s="5"/>
    </row>
    <row r="47" spans="1:5" ht="21" customHeight="1">
      <c r="A47" s="7">
        <v>45</v>
      </c>
      <c r="B47" s="8" t="str">
        <f>"张馨"</f>
        <v>张馨</v>
      </c>
      <c r="C47" s="9">
        <v>64.36</v>
      </c>
      <c r="D47" s="5">
        <v>45</v>
      </c>
      <c r="E47" s="5"/>
    </row>
    <row r="48" spans="1:5" ht="21" customHeight="1">
      <c r="A48" s="7">
        <v>46</v>
      </c>
      <c r="B48" s="8" t="str">
        <f>"吉紫菱"</f>
        <v>吉紫菱</v>
      </c>
      <c r="C48" s="9">
        <v>64.3</v>
      </c>
      <c r="D48" s="5">
        <v>46</v>
      </c>
      <c r="E48" s="5"/>
    </row>
    <row r="49" spans="1:5" ht="21" customHeight="1">
      <c r="A49" s="7">
        <v>47</v>
      </c>
      <c r="B49" s="8" t="str">
        <f>"陈昕昕"</f>
        <v>陈昕昕</v>
      </c>
      <c r="C49" s="9">
        <v>64.28</v>
      </c>
      <c r="D49" s="5">
        <v>47</v>
      </c>
      <c r="E49" s="5"/>
    </row>
    <row r="50" spans="1:5" ht="21" customHeight="1">
      <c r="A50" s="7">
        <v>48</v>
      </c>
      <c r="B50" s="8" t="str">
        <f>"彭文丽"</f>
        <v>彭文丽</v>
      </c>
      <c r="C50" s="9">
        <v>63.62</v>
      </c>
      <c r="D50" s="5">
        <v>48</v>
      </c>
      <c r="E50" s="5"/>
    </row>
    <row r="51" spans="1:5" ht="21" customHeight="1">
      <c r="A51" s="7">
        <v>49</v>
      </c>
      <c r="B51" s="8" t="str">
        <f>"李周容"</f>
        <v>李周容</v>
      </c>
      <c r="C51" s="9">
        <v>63.38</v>
      </c>
      <c r="D51" s="5">
        <v>49</v>
      </c>
      <c r="E51" s="5"/>
    </row>
    <row r="52" spans="1:5" ht="21" customHeight="1">
      <c r="A52" s="7">
        <v>50</v>
      </c>
      <c r="B52" s="8" t="str">
        <f>"吕培梁"</f>
        <v>吕培梁</v>
      </c>
      <c r="C52" s="9">
        <v>63.1</v>
      </c>
      <c r="D52" s="5">
        <v>50</v>
      </c>
      <c r="E52" s="5"/>
    </row>
    <row r="53" spans="1:5" ht="21" customHeight="1">
      <c r="A53" s="7">
        <v>51</v>
      </c>
      <c r="B53" s="8" t="str">
        <f>"许彩丽"</f>
        <v>许彩丽</v>
      </c>
      <c r="C53" s="9">
        <v>62.7</v>
      </c>
      <c r="D53" s="5">
        <v>51</v>
      </c>
      <c r="E53" s="5"/>
    </row>
    <row r="54" spans="1:5" ht="21" customHeight="1">
      <c r="A54" s="7">
        <v>52</v>
      </c>
      <c r="B54" s="8" t="str">
        <f>"朱映"</f>
        <v>朱映</v>
      </c>
      <c r="C54" s="9">
        <v>62</v>
      </c>
      <c r="D54" s="5">
        <v>52</v>
      </c>
      <c r="E54" s="5"/>
    </row>
    <row r="55" spans="1:5" ht="21" customHeight="1">
      <c r="A55" s="7">
        <v>53</v>
      </c>
      <c r="B55" s="8" t="str">
        <f>"洪涯"</f>
        <v>洪涯</v>
      </c>
      <c r="C55" s="9">
        <v>61.7</v>
      </c>
      <c r="D55" s="5">
        <v>53</v>
      </c>
      <c r="E55" s="5"/>
    </row>
    <row r="56" spans="1:5" ht="21" customHeight="1">
      <c r="A56" s="7">
        <v>54</v>
      </c>
      <c r="B56" s="8" t="str">
        <f>"关业欢"</f>
        <v>关业欢</v>
      </c>
      <c r="C56" s="9">
        <v>61.2</v>
      </c>
      <c r="D56" s="5">
        <v>54</v>
      </c>
      <c r="E56" s="5"/>
    </row>
    <row r="57" spans="1:5" ht="21" customHeight="1">
      <c r="A57" s="7">
        <v>55</v>
      </c>
      <c r="B57" s="13" t="str">
        <f>"黎经桃"</f>
        <v>黎经桃</v>
      </c>
      <c r="C57" s="9">
        <v>60.8</v>
      </c>
      <c r="D57" s="5">
        <v>55</v>
      </c>
      <c r="E57" s="5"/>
    </row>
    <row r="58" spans="1:5" ht="21" customHeight="1">
      <c r="A58" s="7">
        <v>56</v>
      </c>
      <c r="B58" s="8" t="str">
        <f>"刘彬"</f>
        <v>刘彬</v>
      </c>
      <c r="C58" s="9">
        <v>60.5</v>
      </c>
      <c r="D58" s="5">
        <v>56</v>
      </c>
      <c r="E58" s="5"/>
    </row>
    <row r="59" spans="1:5" ht="21" customHeight="1">
      <c r="A59" s="7">
        <v>57</v>
      </c>
      <c r="B59" s="8" t="str">
        <f>"林道云"</f>
        <v>林道云</v>
      </c>
      <c r="C59" s="9">
        <v>36.04</v>
      </c>
      <c r="D59" s="5">
        <v>57</v>
      </c>
      <c r="E59" s="5"/>
    </row>
    <row r="60" spans="1:5" ht="21" customHeight="1">
      <c r="A60" s="7">
        <v>58</v>
      </c>
      <c r="B60" s="8" t="str">
        <f>"蒙旺"</f>
        <v>蒙旺</v>
      </c>
      <c r="C60" s="14">
        <v>0</v>
      </c>
      <c r="D60" s="10"/>
      <c r="E60" s="15" t="s">
        <v>6</v>
      </c>
    </row>
    <row r="61" spans="1:5" ht="21" customHeight="1">
      <c r="A61" s="7">
        <v>59</v>
      </c>
      <c r="B61" s="8" t="str">
        <f>"侯德佳"</f>
        <v>侯德佳</v>
      </c>
      <c r="C61" s="14">
        <v>0</v>
      </c>
      <c r="D61" s="10"/>
      <c r="E61" s="15" t="s">
        <v>6</v>
      </c>
    </row>
    <row r="62" spans="1:5" ht="21" customHeight="1">
      <c r="A62" s="7">
        <v>60</v>
      </c>
      <c r="B62" s="8" t="str">
        <f>"席悦"</f>
        <v>席悦</v>
      </c>
      <c r="C62" s="14">
        <v>0</v>
      </c>
      <c r="D62" s="10"/>
      <c r="E62" s="15" t="s">
        <v>6</v>
      </c>
    </row>
    <row r="63" spans="1:5" ht="21" customHeight="1">
      <c r="A63" s="7">
        <v>61</v>
      </c>
      <c r="B63" s="8" t="str">
        <f>"王培振"</f>
        <v>王培振</v>
      </c>
      <c r="C63" s="14">
        <v>0</v>
      </c>
      <c r="D63" s="10"/>
      <c r="E63" s="15" t="s">
        <v>7</v>
      </c>
    </row>
    <row r="64" spans="1:5" ht="21" customHeight="1">
      <c r="A64" s="7">
        <v>62</v>
      </c>
      <c r="B64" s="8" t="str">
        <f>"陈晶晶"</f>
        <v>陈晶晶</v>
      </c>
      <c r="C64" s="14">
        <v>0</v>
      </c>
      <c r="D64" s="10"/>
      <c r="E64" s="15" t="s">
        <v>7</v>
      </c>
    </row>
    <row r="65" spans="1:5" ht="21" customHeight="1">
      <c r="A65" s="7">
        <v>63</v>
      </c>
      <c r="B65" s="8" t="str">
        <f>"朱耀钦"</f>
        <v>朱耀钦</v>
      </c>
      <c r="C65" s="14">
        <v>0</v>
      </c>
      <c r="D65" s="10"/>
      <c r="E65" s="15" t="s">
        <v>7</v>
      </c>
    </row>
    <row r="66" spans="1:5" ht="21" customHeight="1">
      <c r="A66" s="7">
        <v>64</v>
      </c>
      <c r="B66" s="8" t="str">
        <f>"陈建军"</f>
        <v>陈建军</v>
      </c>
      <c r="C66" s="14">
        <v>0</v>
      </c>
      <c r="D66" s="10"/>
      <c r="E66" s="15" t="s">
        <v>7</v>
      </c>
    </row>
    <row r="67" spans="1:5" ht="21" customHeight="1">
      <c r="A67" s="7">
        <v>65</v>
      </c>
      <c r="B67" s="8" t="str">
        <f>"杜小妹"</f>
        <v>杜小妹</v>
      </c>
      <c r="C67" s="14">
        <v>0</v>
      </c>
      <c r="D67" s="10"/>
      <c r="E67" s="15" t="s">
        <v>7</v>
      </c>
    </row>
    <row r="68" spans="1:5" ht="21" customHeight="1">
      <c r="A68" s="7">
        <v>66</v>
      </c>
      <c r="B68" s="8" t="str">
        <f>"徐相钦"</f>
        <v>徐相钦</v>
      </c>
      <c r="C68" s="14">
        <v>0</v>
      </c>
      <c r="D68" s="10"/>
      <c r="E68" s="15" t="s">
        <v>7</v>
      </c>
    </row>
    <row r="69" spans="1:5" ht="21" customHeight="1">
      <c r="A69" s="7">
        <v>67</v>
      </c>
      <c r="B69" s="8" t="str">
        <f>"符学龙"</f>
        <v>符学龙</v>
      </c>
      <c r="C69" s="14">
        <v>0</v>
      </c>
      <c r="D69" s="10"/>
      <c r="E69" s="15" t="s">
        <v>7</v>
      </c>
    </row>
    <row r="70" spans="1:5" ht="21" customHeight="1">
      <c r="A70" s="7">
        <v>68</v>
      </c>
      <c r="B70" s="8" t="str">
        <f>"王万丽"</f>
        <v>王万丽</v>
      </c>
      <c r="C70" s="14">
        <v>0</v>
      </c>
      <c r="D70" s="10"/>
      <c r="E70" s="15" t="s">
        <v>7</v>
      </c>
    </row>
    <row r="71" spans="1:5" ht="21" customHeight="1">
      <c r="A71" s="7">
        <v>69</v>
      </c>
      <c r="B71" s="8" t="str">
        <f>"陈泽"</f>
        <v>陈泽</v>
      </c>
      <c r="C71" s="14">
        <v>0</v>
      </c>
      <c r="D71" s="10"/>
      <c r="E71" s="15" t="s">
        <v>7</v>
      </c>
    </row>
    <row r="72" spans="1:5" ht="21" customHeight="1">
      <c r="A72" s="7">
        <v>70</v>
      </c>
      <c r="B72" s="8" t="str">
        <f>"叶华钊"</f>
        <v>叶华钊</v>
      </c>
      <c r="C72" s="14">
        <v>0</v>
      </c>
      <c r="D72" s="10"/>
      <c r="E72" s="15" t="s">
        <v>7</v>
      </c>
    </row>
    <row r="73" spans="1:5" ht="21" customHeight="1">
      <c r="A73" s="7">
        <v>71</v>
      </c>
      <c r="B73" s="8" t="str">
        <f>"许昌珍"</f>
        <v>许昌珍</v>
      </c>
      <c r="C73" s="14">
        <v>0</v>
      </c>
      <c r="D73" s="10"/>
      <c r="E73" s="15" t="s">
        <v>7</v>
      </c>
    </row>
    <row r="74" spans="1:5" ht="21" customHeight="1">
      <c r="A74" s="7">
        <v>72</v>
      </c>
      <c r="B74" s="8" t="str">
        <f>"张凤茹"</f>
        <v>张凤茹</v>
      </c>
      <c r="C74" s="14">
        <v>0</v>
      </c>
      <c r="D74" s="10"/>
      <c r="E74" s="15" t="s">
        <v>7</v>
      </c>
    </row>
    <row r="75" spans="1:5" ht="21" customHeight="1">
      <c r="A75" s="7">
        <v>73</v>
      </c>
      <c r="B75" s="8" t="str">
        <f>"蔡翰"</f>
        <v>蔡翰</v>
      </c>
      <c r="C75" s="14">
        <v>0</v>
      </c>
      <c r="D75" s="10"/>
      <c r="E75" s="15" t="s">
        <v>7</v>
      </c>
    </row>
    <row r="76" spans="1:5" ht="21" customHeight="1">
      <c r="A76" s="7">
        <v>74</v>
      </c>
      <c r="B76" s="8" t="str">
        <f>"陈美琦"</f>
        <v>陈美琦</v>
      </c>
      <c r="C76" s="14">
        <v>0</v>
      </c>
      <c r="D76" s="10"/>
      <c r="E76" s="15" t="s">
        <v>7</v>
      </c>
    </row>
    <row r="77" spans="1:5" ht="21" customHeight="1">
      <c r="A77" s="7">
        <v>75</v>
      </c>
      <c r="B77" s="8" t="str">
        <f>"白云"</f>
        <v>白云</v>
      </c>
      <c r="C77" s="14">
        <v>0</v>
      </c>
      <c r="D77" s="10"/>
      <c r="E77" s="15" t="s">
        <v>7</v>
      </c>
    </row>
    <row r="78" spans="1:5" ht="21" customHeight="1">
      <c r="A78" s="7">
        <v>76</v>
      </c>
      <c r="B78" s="8" t="str">
        <f>"王菊"</f>
        <v>王菊</v>
      </c>
      <c r="C78" s="14">
        <v>0</v>
      </c>
      <c r="D78" s="10"/>
      <c r="E78" s="15" t="s">
        <v>7</v>
      </c>
    </row>
    <row r="79" spans="1:5" ht="21" customHeight="1">
      <c r="A79" s="7">
        <v>77</v>
      </c>
      <c r="B79" s="8" t="str">
        <f>"王东"</f>
        <v>王东</v>
      </c>
      <c r="C79" s="14">
        <v>0</v>
      </c>
      <c r="D79" s="10"/>
      <c r="E79" s="15" t="s">
        <v>7</v>
      </c>
    </row>
    <row r="80" spans="1:5" ht="21" customHeight="1">
      <c r="A80" s="7">
        <v>78</v>
      </c>
      <c r="B80" s="8" t="str">
        <f>"张宗敬"</f>
        <v>张宗敬</v>
      </c>
      <c r="C80" s="14">
        <v>0</v>
      </c>
      <c r="D80" s="10"/>
      <c r="E80" s="15" t="s">
        <v>7</v>
      </c>
    </row>
    <row r="81" spans="1:5" ht="21" customHeight="1">
      <c r="A81" s="7">
        <v>79</v>
      </c>
      <c r="B81" s="8" t="str">
        <f>"赵贝贝"</f>
        <v>赵贝贝</v>
      </c>
      <c r="C81" s="14">
        <v>0</v>
      </c>
      <c r="D81" s="10"/>
      <c r="E81" s="15" t="s">
        <v>7</v>
      </c>
    </row>
    <row r="82" spans="1:5" ht="21" customHeight="1">
      <c r="A82" s="7">
        <v>80</v>
      </c>
      <c r="B82" s="8" t="str">
        <f>"肖梦君"</f>
        <v>肖梦君</v>
      </c>
      <c r="C82" s="14">
        <v>0</v>
      </c>
      <c r="D82" s="10"/>
      <c r="E82" s="15" t="s">
        <v>7</v>
      </c>
    </row>
    <row r="83" spans="1:5" ht="21" customHeight="1">
      <c r="A83" s="7">
        <v>81</v>
      </c>
      <c r="B83" s="8" t="str">
        <f>"王中意"</f>
        <v>王中意</v>
      </c>
      <c r="C83" s="14">
        <v>0</v>
      </c>
      <c r="D83" s="10"/>
      <c r="E83" s="15" t="s">
        <v>7</v>
      </c>
    </row>
    <row r="84" spans="1:5" ht="21" customHeight="1">
      <c r="A84" s="7">
        <v>82</v>
      </c>
      <c r="B84" s="11" t="str">
        <f>"张梦真"</f>
        <v>张梦真</v>
      </c>
      <c r="C84" s="14">
        <v>0</v>
      </c>
      <c r="D84" s="10"/>
      <c r="E84" s="15" t="s">
        <v>7</v>
      </c>
    </row>
    <row r="85" spans="1:5" ht="21" customHeight="1">
      <c r="A85" s="7">
        <v>83</v>
      </c>
      <c r="B85" s="11" t="str">
        <f>"李仕男"</f>
        <v>李仕男</v>
      </c>
      <c r="C85" s="14">
        <v>0</v>
      </c>
      <c r="D85" s="10"/>
      <c r="E85" s="15" t="s">
        <v>7</v>
      </c>
    </row>
    <row r="86" spans="1:5" ht="21" customHeight="1">
      <c r="A86" s="7">
        <v>84</v>
      </c>
      <c r="B86" s="11" t="str">
        <f>"代昆豪"</f>
        <v>代昆豪</v>
      </c>
      <c r="C86" s="14">
        <v>0</v>
      </c>
      <c r="D86" s="10"/>
      <c r="E86" s="15" t="s">
        <v>7</v>
      </c>
    </row>
    <row r="87" spans="1:5" ht="21" customHeight="1">
      <c r="A87" s="7">
        <v>85</v>
      </c>
      <c r="B87" s="11" t="str">
        <f>"陈秋瑾"</f>
        <v>陈秋瑾</v>
      </c>
      <c r="C87" s="14">
        <v>0</v>
      </c>
      <c r="D87" s="10"/>
      <c r="E87" s="15" t="s">
        <v>7</v>
      </c>
    </row>
    <row r="88" spans="1:5" ht="21" customHeight="1">
      <c r="A88" s="7">
        <v>86</v>
      </c>
      <c r="B88" s="11" t="str">
        <f>"陈雪宁"</f>
        <v>陈雪宁</v>
      </c>
      <c r="C88" s="14">
        <v>0</v>
      </c>
      <c r="D88" s="10"/>
      <c r="E88" s="15" t="s">
        <v>7</v>
      </c>
    </row>
  </sheetData>
  <sheetProtection/>
  <autoFilter ref="A2:C88">
    <sortState ref="A3:C88">
      <sortCondition descending="1" sortBy="value" ref="C3:C88"/>
    </sortState>
  </autoFilter>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2021-04-07T09:32:55Z</dcterms:created>
  <dcterms:modified xsi:type="dcterms:W3CDTF">2021-05-11T07:12:17Z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CB46141CEDB2449BBF8BA4003958B6A0</vt:lpwstr>
  </property>
</Properties>
</file>